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<sst xmlns="http://schemas.openxmlformats.org/spreadsheetml/2006/main" count="127" uniqueCount="54">
  <si>
    <t>Наименование доходных источников</t>
  </si>
  <si>
    <t>% выполнения</t>
  </si>
  <si>
    <t>в том числе:</t>
  </si>
  <si>
    <t>Всего собственных доходов</t>
  </si>
  <si>
    <t>тыс. руб.</t>
  </si>
  <si>
    <t>Справка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</si>
  <si>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</si>
  <si>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</si>
  <si>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</si>
  <si>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>1. Доходы - всего                                         (код 000 1 00 00000 00 0000 000)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</si>
  <si>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</si>
  <si>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</si>
  <si>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</si>
  <si>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</si>
  <si>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</si>
  <si>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</si>
  <si>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</si>
  <si>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 1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</si>
  <si>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</si>
  <si>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</si>
  <si>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</si>
  <si>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</si>
  <si>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</si>
  <si>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</si>
  <si>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</si>
  <si>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</si>
  <si>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</si>
  <si>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</si>
  <si>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r>
      <t xml:space="preserve"> - земельный налог </t>
    </r>
    <r>
      <rPr>
        <sz val="11"/>
        <rFont val="Arial"/>
        <family val="2"/>
      </rPr>
      <t>(к. 106 06000 00 0000 110)</t>
    </r>
  </si>
  <si>
    <t>Приложение № 3</t>
  </si>
  <si>
    <t>темп роста,%</t>
  </si>
  <si>
    <t xml:space="preserve"> - доходы от продажи земельных участков</t>
  </si>
  <si>
    <t xml:space="preserve"> - невыясненные поступления</t>
  </si>
  <si>
    <t>Лесоматюнинское сельское поселение</t>
  </si>
  <si>
    <t>Спешневское сельское поселение</t>
  </si>
  <si>
    <t>Коромысловское сельское поселение</t>
  </si>
  <si>
    <t>Еделевское сельское поселение</t>
  </si>
  <si>
    <t>Кузоватовское городское поселение</t>
  </si>
  <si>
    <t xml:space="preserve">о выполнении плана поступления доходов в консолидированный бюджет муниципального образования "Кузоватовский район" </t>
  </si>
  <si>
    <t xml:space="preserve">о  поступлении  налогов и доходов в консолидированный бюджет муниципального образования "Кузоватовский район" </t>
  </si>
  <si>
    <t xml:space="preserve"> Доходы от предпринимательской деятельности</t>
  </si>
  <si>
    <t>Безводовское сельское поселение</t>
  </si>
  <si>
    <t>реструктуризированная ссуда(000 117 00000 00 0000 000)</t>
  </si>
  <si>
    <t>возврат субсидий (000 119 00000 00 0000 000)</t>
  </si>
  <si>
    <t>ИТОГО:</t>
  </si>
  <si>
    <t>налог, взимаемый в связи с применением патентной системы налогообложения</t>
  </si>
  <si>
    <t>за  январь-сентябрь  2013 года</t>
  </si>
  <si>
    <t xml:space="preserve"> план на январь-сентябрь   2013 года</t>
  </si>
  <si>
    <t xml:space="preserve">факт за январь-сентябрь          2013 года </t>
  </si>
  <si>
    <t xml:space="preserve"> план на январь-сентябрь    2013 года</t>
  </si>
  <si>
    <t>факт за январь-сентябрь            2013 года</t>
  </si>
  <si>
    <t>за  январь-сентябрь 2012-2013 года</t>
  </si>
  <si>
    <t>факт за январь-сентябрь            2012 года</t>
  </si>
  <si>
    <t>факт за январь-сентябрь           2013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</si>
</sst>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172" fontId="1" fillId="0" borderId="13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wrapText="1"/>
    </xf>
    <xf numFmtId="17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7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1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left" wrapText="1"/>
    </xf>
    <xf numFmtId="0" fontId="4" fillId="0" borderId="24" xfId="0" applyFont="1" applyBorder="1" applyAlignment="1">
      <alignment/>
    </xf>
    <xf numFmtId="172" fontId="1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wrapText="1"/>
    </xf>
    <xf numFmtId="49" fontId="4" fillId="0" borderId="23" xfId="0" applyNumberFormat="1" applyFont="1" applyBorder="1" applyAlignment="1">
      <alignment horizontal="left" wrapText="1"/>
    </xf>
    <xf numFmtId="172" fontId="1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172" fontId="1" fillId="0" borderId="29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49" fontId="2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172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1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172" fontId="1" fillId="0" borderId="3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72" fontId="7" fillId="0" borderId="13" xfId="0" applyNumberFormat="1" applyFont="1" applyBorder="1" applyAlignment="1">
      <alignment/>
    </xf>
    <xf numFmtId="0" fontId="46" fillId="0" borderId="13" xfId="52" applyFont="1" applyBorder="1" applyAlignment="1">
      <alignment vertical="top" wrapText="1"/>
      <protection/>
    </xf>
    <xf numFmtId="0" fontId="47" fillId="0" borderId="13" xfId="52" applyFont="1" applyBorder="1" applyAlignment="1">
      <alignment vertical="top" wrapText="1"/>
      <protection/>
    </xf>
    <xf numFmtId="172" fontId="1" fillId="0" borderId="15" xfId="0" applyNumberFormat="1" applyFont="1" applyBorder="1" applyAlignment="1">
      <alignment horizontal="center"/>
    </xf>
    <xf numFmtId="172" fontId="1" fillId="0" borderId="31" xfId="0" applyNumberFormat="1" applyFont="1" applyBorder="1" applyAlignment="1">
      <alignment horizontal="center"/>
    </xf>
    <xf numFmtId="172" fontId="1" fillId="0" borderId="3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6">
      <selection activeCell="A19" sqref="A19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60" t="s">
        <v>29</v>
      </c>
      <c r="E1" s="60"/>
    </row>
    <row r="2" ht="15.75" customHeight="1"/>
    <row r="3" spans="1:5" ht="17.25" customHeight="1">
      <c r="A3" s="60" t="s">
        <v>5</v>
      </c>
      <c r="B3" s="60"/>
      <c r="C3" s="60"/>
      <c r="D3" s="60"/>
      <c r="E3" s="60"/>
    </row>
    <row r="4" spans="1:6" ht="39.75" customHeight="1">
      <c r="A4" s="60" t="s">
        <v>39</v>
      </c>
      <c r="B4" s="60"/>
      <c r="C4" s="60"/>
      <c r="D4" s="60"/>
      <c r="E4" s="60"/>
      <c r="F4" s="7"/>
    </row>
    <row r="5" spans="1:5" ht="17.25" customHeight="1">
      <c r="A5" s="60" t="s">
        <v>51</v>
      </c>
      <c r="B5" s="60"/>
      <c r="C5" s="60"/>
      <c r="D5" s="60"/>
      <c r="E5" s="60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61" t="s">
        <v>4</v>
      </c>
      <c r="E7" s="61"/>
    </row>
    <row r="8" spans="1:5" ht="85.5" customHeight="1" thickBot="1">
      <c r="A8" s="14" t="s">
        <v>0</v>
      </c>
      <c r="B8" s="15" t="s">
        <v>52</v>
      </c>
      <c r="C8" s="15" t="s">
        <v>53</v>
      </c>
      <c r="D8" s="15" t="s">
        <v>11</v>
      </c>
      <c r="E8" s="16" t="s">
        <v>30</v>
      </c>
    </row>
    <row r="9" spans="1:5" ht="39" customHeight="1">
      <c r="A9" s="12" t="s">
        <v>9</v>
      </c>
      <c r="B9" s="25">
        <f>B10+B19</f>
        <v>46642.6</v>
      </c>
      <c r="C9" s="25">
        <f>C10+C19</f>
        <v>52641.9</v>
      </c>
      <c r="D9" s="25">
        <f>C9-B9</f>
        <v>5999.300000000003</v>
      </c>
      <c r="E9" s="26">
        <f>C9/B9*100</f>
        <v>112.86227611668305</v>
      </c>
    </row>
    <row r="10" spans="1:5" ht="17.25" customHeight="1">
      <c r="A10" s="42" t="s">
        <v>19</v>
      </c>
      <c r="B10" s="8">
        <f>SUM(B11:B18)</f>
        <v>31635.199999999997</v>
      </c>
      <c r="C10" s="8">
        <f>SUM(C11:C18)</f>
        <v>34002</v>
      </c>
      <c r="D10" s="8">
        <f>C10-B10</f>
        <v>2366.800000000003</v>
      </c>
      <c r="E10" s="13">
        <f aca="true" t="shared" si="0" ref="E10:E30">C10/B10*100</f>
        <v>107.48153955088004</v>
      </c>
    </row>
    <row r="11" spans="1:5" ht="17.25" customHeight="1">
      <c r="A11" s="5" t="s">
        <v>6</v>
      </c>
      <c r="B11" s="10">
        <v>21597</v>
      </c>
      <c r="C11" s="10">
        <v>22205.9</v>
      </c>
      <c r="D11" s="8">
        <f aca="true" t="shared" si="1" ref="D11:D30">C11-B11</f>
        <v>608.9000000000015</v>
      </c>
      <c r="E11" s="13">
        <f t="shared" si="0"/>
        <v>102.81937306107329</v>
      </c>
    </row>
    <row r="12" spans="1:5" ht="37.5" customHeight="1">
      <c r="A12" s="6" t="s">
        <v>7</v>
      </c>
      <c r="B12" s="8">
        <v>4953</v>
      </c>
      <c r="C12" s="8">
        <v>5858.8</v>
      </c>
      <c r="D12" s="8">
        <f t="shared" si="1"/>
        <v>905.8000000000002</v>
      </c>
      <c r="E12" s="13">
        <f t="shared" si="0"/>
        <v>118.28790631940238</v>
      </c>
    </row>
    <row r="13" spans="1:5" ht="20.25" customHeight="1">
      <c r="A13" s="6" t="s">
        <v>12</v>
      </c>
      <c r="B13" s="8">
        <v>1176.2</v>
      </c>
      <c r="C13" s="8">
        <v>1135.1</v>
      </c>
      <c r="D13" s="8">
        <f t="shared" si="1"/>
        <v>-41.100000000000136</v>
      </c>
      <c r="E13" s="13">
        <f t="shared" si="0"/>
        <v>96.50569631015132</v>
      </c>
    </row>
    <row r="14" spans="1:5" ht="59.25" customHeight="1">
      <c r="A14" s="54" t="s">
        <v>45</v>
      </c>
      <c r="B14" s="10"/>
      <c r="C14" s="8">
        <v>44.1</v>
      </c>
      <c r="D14" s="8"/>
      <c r="E14" s="13" t="e">
        <f t="shared" si="0"/>
        <v>#DIV/0!</v>
      </c>
    </row>
    <row r="15" spans="1:5" ht="17.25" customHeight="1">
      <c r="A15" s="5" t="s">
        <v>10</v>
      </c>
      <c r="B15" s="10">
        <v>534.1</v>
      </c>
      <c r="C15" s="10">
        <v>750.4</v>
      </c>
      <c r="D15" s="8">
        <f t="shared" si="1"/>
        <v>216.29999999999995</v>
      </c>
      <c r="E15" s="13">
        <f t="shared" si="0"/>
        <v>140.4980340760157</v>
      </c>
    </row>
    <row r="16" spans="1:5" ht="17.25" customHeight="1">
      <c r="A16" s="5" t="s">
        <v>28</v>
      </c>
      <c r="B16" s="10">
        <v>3156.8</v>
      </c>
      <c r="C16" s="10">
        <v>3566.4</v>
      </c>
      <c r="D16" s="8">
        <f t="shared" si="1"/>
        <v>409.5999999999999</v>
      </c>
      <c r="E16" s="13">
        <f t="shared" si="0"/>
        <v>112.97516472377089</v>
      </c>
    </row>
    <row r="17" spans="1:5" ht="17.25" customHeight="1">
      <c r="A17" s="6" t="s">
        <v>8</v>
      </c>
      <c r="B17" s="10">
        <v>218</v>
      </c>
      <c r="C17" s="10">
        <v>441.3</v>
      </c>
      <c r="D17" s="8">
        <f t="shared" si="1"/>
        <v>223.3</v>
      </c>
      <c r="E17" s="13">
        <f t="shared" si="0"/>
        <v>202.43119266055047</v>
      </c>
    </row>
    <row r="18" spans="1:5" ht="17.25" customHeight="1">
      <c r="A18" s="17" t="s">
        <v>14</v>
      </c>
      <c r="B18" s="10">
        <v>0.1</v>
      </c>
      <c r="C18" s="10"/>
      <c r="D18" s="8">
        <f t="shared" si="1"/>
        <v>-0.1</v>
      </c>
      <c r="E18" s="13">
        <f t="shared" si="0"/>
        <v>0</v>
      </c>
    </row>
    <row r="19" spans="1:5" ht="17.25" customHeight="1">
      <c r="A19" s="41" t="s">
        <v>20</v>
      </c>
      <c r="B19" s="8">
        <f>SUM(B20:B29)</f>
        <v>15007.4</v>
      </c>
      <c r="C19" s="8">
        <f>SUM(C20:C28)</f>
        <v>18639.9</v>
      </c>
      <c r="D19" s="8">
        <f t="shared" si="1"/>
        <v>3632.500000000002</v>
      </c>
      <c r="E19" s="13">
        <f t="shared" si="0"/>
        <v>124.20472566867014</v>
      </c>
    </row>
    <row r="20" spans="1:5" ht="56.25" customHeight="1">
      <c r="A20" s="6" t="s">
        <v>22</v>
      </c>
      <c r="B20" s="8">
        <v>2432.4</v>
      </c>
      <c r="C20" s="8">
        <v>2542.9</v>
      </c>
      <c r="D20" s="8">
        <f t="shared" si="1"/>
        <v>110.5</v>
      </c>
      <c r="E20" s="13">
        <f t="shared" si="0"/>
        <v>104.54283834895577</v>
      </c>
    </row>
    <row r="21" spans="1:5" ht="31.5" customHeight="1">
      <c r="A21" s="6" t="s">
        <v>13</v>
      </c>
      <c r="B21" s="10">
        <v>406.7</v>
      </c>
      <c r="C21" s="10">
        <v>411.5</v>
      </c>
      <c r="D21" s="8">
        <f t="shared" si="1"/>
        <v>4.800000000000011</v>
      </c>
      <c r="E21" s="13">
        <f t="shared" si="0"/>
        <v>101.18023112859602</v>
      </c>
    </row>
    <row r="22" spans="1:5" ht="36.75" customHeight="1">
      <c r="A22" s="6" t="s">
        <v>23</v>
      </c>
      <c r="B22" s="10">
        <v>9075.8</v>
      </c>
      <c r="C22" s="10">
        <v>9086.9</v>
      </c>
      <c r="D22" s="8">
        <f t="shared" si="1"/>
        <v>11.100000000000364</v>
      </c>
      <c r="E22" s="13">
        <f t="shared" si="0"/>
        <v>100.12230326803146</v>
      </c>
    </row>
    <row r="23" spans="1:5" ht="36" customHeight="1">
      <c r="A23" s="6" t="s">
        <v>24</v>
      </c>
      <c r="B23" s="10">
        <v>1282.4</v>
      </c>
      <c r="C23" s="10">
        <v>3172.9</v>
      </c>
      <c r="D23" s="8">
        <f t="shared" si="1"/>
        <v>1890.5</v>
      </c>
      <c r="E23" s="13">
        <f t="shared" si="0"/>
        <v>247.41890205864004</v>
      </c>
    </row>
    <row r="24" spans="1:5" ht="24" customHeight="1">
      <c r="A24" s="6" t="s">
        <v>25</v>
      </c>
      <c r="B24" s="10"/>
      <c r="C24" s="10"/>
      <c r="D24" s="8">
        <f t="shared" si="1"/>
        <v>0</v>
      </c>
      <c r="E24" s="13"/>
    </row>
    <row r="25" spans="1:5" ht="36" customHeight="1">
      <c r="A25" s="6" t="s">
        <v>26</v>
      </c>
      <c r="B25" s="10">
        <v>1719.6</v>
      </c>
      <c r="C25" s="10">
        <v>1542.8</v>
      </c>
      <c r="D25" s="8">
        <f t="shared" si="1"/>
        <v>-176.79999999999995</v>
      </c>
      <c r="E25" s="13">
        <f t="shared" si="0"/>
        <v>89.71853919516167</v>
      </c>
    </row>
    <row r="26" spans="1:5" ht="18" customHeight="1">
      <c r="A26" s="6" t="s">
        <v>27</v>
      </c>
      <c r="B26" s="10">
        <v>58.5</v>
      </c>
      <c r="C26" s="10">
        <v>57</v>
      </c>
      <c r="D26" s="8">
        <f t="shared" si="1"/>
        <v>-1.5</v>
      </c>
      <c r="E26" s="13">
        <f t="shared" si="0"/>
        <v>97.43589743589743</v>
      </c>
    </row>
    <row r="27" spans="1:5" ht="34.5" customHeight="1" hidden="1">
      <c r="A27" s="6" t="s">
        <v>31</v>
      </c>
      <c r="B27" s="10"/>
      <c r="C27" s="10"/>
      <c r="D27" s="8"/>
      <c r="E27" s="13"/>
    </row>
    <row r="28" spans="1:5" ht="21" customHeight="1">
      <c r="A28" s="6" t="s">
        <v>32</v>
      </c>
      <c r="B28" s="10">
        <v>32</v>
      </c>
      <c r="C28" s="10">
        <v>1825.9</v>
      </c>
      <c r="D28" s="8">
        <f t="shared" si="1"/>
        <v>1793.9</v>
      </c>
      <c r="E28" s="13">
        <f t="shared" si="0"/>
        <v>5705.9375</v>
      </c>
    </row>
    <row r="29" spans="1:5" ht="39.75" customHeight="1" hidden="1">
      <c r="A29" s="6" t="s">
        <v>40</v>
      </c>
      <c r="B29" s="10"/>
      <c r="C29" s="9">
        <f>C10+C19</f>
        <v>52641.9</v>
      </c>
      <c r="D29" s="8">
        <f t="shared" si="1"/>
        <v>52641.9</v>
      </c>
      <c r="E29" s="3" t="e">
        <f t="shared" si="0"/>
        <v>#DIV/0!</v>
      </c>
    </row>
    <row r="30" spans="1:5" ht="24" customHeight="1" thickBot="1">
      <c r="A30" s="4" t="s">
        <v>3</v>
      </c>
      <c r="B30" s="9">
        <f>B10+B19</f>
        <v>46642.6</v>
      </c>
      <c r="C30" s="9">
        <f>C10+C19</f>
        <v>52641.9</v>
      </c>
      <c r="D30" s="9">
        <f t="shared" si="1"/>
        <v>5999.300000000003</v>
      </c>
      <c r="E30" s="39">
        <f t="shared" si="0"/>
        <v>112.86227611668305</v>
      </c>
    </row>
    <row r="31" spans="1:5" ht="38.25" hidden="1" thickBot="1">
      <c r="A31" s="49" t="s">
        <v>42</v>
      </c>
      <c r="B31" s="50"/>
      <c r="C31" s="50"/>
      <c r="D31" s="51"/>
      <c r="E31" s="39"/>
    </row>
    <row r="32" spans="1:5" ht="38.25" hidden="1" thickBot="1">
      <c r="A32" s="49" t="s">
        <v>43</v>
      </c>
      <c r="B32" s="50"/>
      <c r="C32" s="53">
        <f>C31+C30+C29</f>
        <v>105283.8</v>
      </c>
      <c r="D32" s="51"/>
      <c r="E32" s="39"/>
    </row>
    <row r="40" ht="12.75">
      <c r="E40" s="11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SheetLayoutView="100" zoomScalePageLayoutView="0" workbookViewId="0" topLeftCell="A1">
      <pane xSplit="4" ySplit="9" topLeftCell="U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X25" sqref="X25"/>
    </sheetView>
  </sheetViews>
  <sheetFormatPr defaultColWidth="9.140625" defaultRowHeight="12.75"/>
  <cols>
    <col min="1" max="1" width="50.28125" style="0" customWidth="1"/>
    <col min="2" max="2" width="12.421875" style="0" customWidth="1"/>
    <col min="3" max="3" width="12.00390625" style="0" customWidth="1"/>
    <col min="4" max="4" width="9.421875" style="0" customWidth="1"/>
    <col min="5" max="5" width="12.57421875" style="0" customWidth="1"/>
    <col min="6" max="6" width="11.7109375" style="0" customWidth="1"/>
    <col min="7" max="7" width="8.8515625" style="0" customWidth="1"/>
    <col min="8" max="8" width="10.57421875" style="0" customWidth="1"/>
    <col min="9" max="9" width="11.140625" style="0" customWidth="1"/>
    <col min="10" max="10" width="8.28125" style="0" customWidth="1"/>
    <col min="11" max="11" width="12.7109375" style="0" customWidth="1"/>
    <col min="12" max="12" width="11.57421875" style="0" customWidth="1"/>
    <col min="13" max="13" width="10.140625" style="0" customWidth="1"/>
    <col min="14" max="14" width="10.57421875" style="0" customWidth="1"/>
    <col min="15" max="15" width="10.28125" style="0" customWidth="1"/>
    <col min="16" max="16" width="11.421875" style="0" customWidth="1"/>
    <col min="19" max="19" width="9.7109375" style="0" customWidth="1"/>
    <col min="20" max="20" width="11.00390625" style="0" customWidth="1"/>
    <col min="21" max="21" width="11.421875" style="0" customWidth="1"/>
    <col min="22" max="22" width="10.140625" style="0" customWidth="1"/>
    <col min="23" max="23" width="14.00390625" style="0" customWidth="1"/>
    <col min="24" max="24" width="11.7109375" style="0" customWidth="1"/>
    <col min="25" max="25" width="8.57421875" style="0" customWidth="1"/>
  </cols>
  <sheetData>
    <row r="1" spans="23:25" ht="17.25" customHeight="1">
      <c r="W1" s="60" t="s">
        <v>17</v>
      </c>
      <c r="X1" s="60"/>
      <c r="Y1" s="60"/>
    </row>
    <row r="2" ht="15.75" customHeight="1"/>
    <row r="3" spans="1:25" ht="17.25" customHeight="1">
      <c r="A3" s="60" t="s">
        <v>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5" ht="39.75" customHeight="1">
      <c r="A4" s="60" t="s">
        <v>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5" ht="17.25" customHeight="1">
      <c r="A5" s="60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3" ht="17.25" customHeight="1">
      <c r="A6" s="18"/>
      <c r="B6" s="18"/>
      <c r="C6" s="18"/>
    </row>
    <row r="7" spans="1:25" ht="17.25" customHeight="1" thickBot="1">
      <c r="A7" s="18"/>
      <c r="B7" s="18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61" t="s">
        <v>4</v>
      </c>
      <c r="Y7" s="61"/>
    </row>
    <row r="8" spans="1:25" ht="15.75" customHeight="1" thickBot="1">
      <c r="A8" s="66" t="s">
        <v>0</v>
      </c>
      <c r="B8" s="69" t="s">
        <v>15</v>
      </c>
      <c r="C8" s="65"/>
      <c r="D8" s="65"/>
      <c r="E8" s="73" t="s">
        <v>2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5"/>
    </row>
    <row r="9" spans="1:25" ht="37.5" customHeight="1" thickBot="1">
      <c r="A9" s="67"/>
      <c r="B9" s="70"/>
      <c r="C9" s="71"/>
      <c r="D9" s="72"/>
      <c r="E9" s="65" t="s">
        <v>16</v>
      </c>
      <c r="F9" s="63"/>
      <c r="G9" s="64"/>
      <c r="H9" s="62" t="s">
        <v>41</v>
      </c>
      <c r="I9" s="63"/>
      <c r="J9" s="64"/>
      <c r="K9" s="62" t="s">
        <v>33</v>
      </c>
      <c r="L9" s="63"/>
      <c r="M9" s="64"/>
      <c r="N9" s="62" t="s">
        <v>34</v>
      </c>
      <c r="O9" s="63"/>
      <c r="P9" s="64"/>
      <c r="Q9" s="62" t="s">
        <v>35</v>
      </c>
      <c r="R9" s="63"/>
      <c r="S9" s="64"/>
      <c r="T9" s="62" t="s">
        <v>36</v>
      </c>
      <c r="U9" s="63"/>
      <c r="V9" s="64"/>
      <c r="W9" s="62" t="s">
        <v>37</v>
      </c>
      <c r="X9" s="63"/>
      <c r="Y9" s="64"/>
    </row>
    <row r="10" spans="1:25" ht="72" customHeight="1" thickBot="1">
      <c r="A10" s="68"/>
      <c r="B10" s="59" t="s">
        <v>47</v>
      </c>
      <c r="C10" s="59" t="s">
        <v>48</v>
      </c>
      <c r="D10" s="59" t="s">
        <v>1</v>
      </c>
      <c r="E10" s="59" t="s">
        <v>47</v>
      </c>
      <c r="F10" s="59" t="s">
        <v>48</v>
      </c>
      <c r="G10" s="37" t="s">
        <v>1</v>
      </c>
      <c r="H10" s="59" t="s">
        <v>47</v>
      </c>
      <c r="I10" s="59" t="s">
        <v>48</v>
      </c>
      <c r="J10" s="27" t="s">
        <v>1</v>
      </c>
      <c r="K10" s="59" t="s">
        <v>47</v>
      </c>
      <c r="L10" s="59" t="s">
        <v>48</v>
      </c>
      <c r="M10" s="27" t="s">
        <v>1</v>
      </c>
      <c r="N10" s="59" t="s">
        <v>47</v>
      </c>
      <c r="O10" s="59" t="s">
        <v>48</v>
      </c>
      <c r="P10" s="27" t="s">
        <v>1</v>
      </c>
      <c r="Q10" s="59" t="s">
        <v>47</v>
      </c>
      <c r="R10" s="59" t="s">
        <v>48</v>
      </c>
      <c r="S10" s="28" t="s">
        <v>1</v>
      </c>
      <c r="T10" s="59" t="s">
        <v>47</v>
      </c>
      <c r="U10" s="59" t="s">
        <v>48</v>
      </c>
      <c r="V10" s="28" t="s">
        <v>1</v>
      </c>
      <c r="W10" s="59" t="s">
        <v>47</v>
      </c>
      <c r="X10" s="59" t="s">
        <v>48</v>
      </c>
      <c r="Y10" s="28" t="s">
        <v>1</v>
      </c>
    </row>
    <row r="11" spans="1:25" ht="39" customHeight="1" thickBot="1">
      <c r="A11" s="34" t="s">
        <v>9</v>
      </c>
      <c r="B11" s="56">
        <f>B12+B21</f>
        <v>48343.5</v>
      </c>
      <c r="C11" s="57">
        <f>C12+C21</f>
        <v>52641.9</v>
      </c>
      <c r="D11" s="58">
        <f>C11/B11*100</f>
        <v>108.89137112538398</v>
      </c>
      <c r="E11" s="56">
        <f>E12+E21</f>
        <v>30692.5</v>
      </c>
      <c r="F11" s="25">
        <f>F12+F21</f>
        <v>33848.299999999996</v>
      </c>
      <c r="G11" s="48">
        <f>F11/E11*100</f>
        <v>110.28199071434388</v>
      </c>
      <c r="H11" s="24">
        <f>H12+H21</f>
        <v>1909.8999999999999</v>
      </c>
      <c r="I11" s="25">
        <f>I12+I21</f>
        <v>2087.5</v>
      </c>
      <c r="J11" s="43">
        <f>I11/H11*100</f>
        <v>109.29891617362166</v>
      </c>
      <c r="K11" s="24">
        <f>K12+K21</f>
        <v>1020.7</v>
      </c>
      <c r="L11" s="25">
        <f>L12+L21</f>
        <v>1185.9</v>
      </c>
      <c r="M11" s="43">
        <f>L11/K11*100</f>
        <v>116.1849710982659</v>
      </c>
      <c r="N11" s="24">
        <f>N12+N21</f>
        <v>1520.1</v>
      </c>
      <c r="O11" s="25">
        <f>O12+O21</f>
        <v>1696.1000000000001</v>
      </c>
      <c r="P11" s="43">
        <f>O11/N11*100</f>
        <v>111.57818564568123</v>
      </c>
      <c r="Q11" s="24">
        <f>Q12+Q21</f>
        <v>847.7</v>
      </c>
      <c r="R11" s="25">
        <f>R12+R21</f>
        <v>895.9000000000001</v>
      </c>
      <c r="S11" s="47">
        <f>R11/Q11*100</f>
        <v>105.68597381148992</v>
      </c>
      <c r="T11" s="24">
        <f>T12+T21</f>
        <v>1025.3999999999999</v>
      </c>
      <c r="U11" s="25">
        <f>U12+U21</f>
        <v>1148.9</v>
      </c>
      <c r="V11" s="47">
        <f>U11/T11*100</f>
        <v>112.04408035888436</v>
      </c>
      <c r="W11" s="24">
        <f>W12+W21</f>
        <v>11327.199999999999</v>
      </c>
      <c r="X11" s="25">
        <f>X12+X21</f>
        <v>11779.3</v>
      </c>
      <c r="Y11" s="47">
        <f>X11/W11*100</f>
        <v>103.99127763260118</v>
      </c>
    </row>
    <row r="12" spans="1:25" ht="22.5" customHeight="1" thickBot="1">
      <c r="A12" s="34" t="s">
        <v>19</v>
      </c>
      <c r="B12" s="21">
        <f>SUM(B13:B20)</f>
        <v>32237.999999999996</v>
      </c>
      <c r="C12" s="8">
        <f>SUM(C13:C20)</f>
        <v>34002</v>
      </c>
      <c r="D12" s="36">
        <f aca="true" t="shared" si="0" ref="D12:D31">C12/B12*100</f>
        <v>105.47180346175323</v>
      </c>
      <c r="E12" s="21">
        <f>SUM(E13:E20)</f>
        <v>17096.3</v>
      </c>
      <c r="F12" s="8">
        <f>SUM(F13:F20)</f>
        <v>17956.699999999997</v>
      </c>
      <c r="G12" s="48">
        <f aca="true" t="shared" si="1" ref="G12:G31">F12/E12*100</f>
        <v>105.03266788720364</v>
      </c>
      <c r="H12" s="33">
        <f>SUM(H13:H20)</f>
        <v>621.8</v>
      </c>
      <c r="I12" s="8">
        <f>SUM(I13:I20)</f>
        <v>763.7</v>
      </c>
      <c r="J12" s="43">
        <f>I12/H12*100</f>
        <v>122.82084271469928</v>
      </c>
      <c r="K12" s="21">
        <f>SUM(K13:K20)</f>
        <v>870.4</v>
      </c>
      <c r="L12" s="8">
        <f>SUM(L13:L20)</f>
        <v>1021.7</v>
      </c>
      <c r="M12" s="43">
        <f>L12/K12*100</f>
        <v>117.3828125</v>
      </c>
      <c r="N12" s="21">
        <f>SUM(N13:N20)</f>
        <v>1344.8</v>
      </c>
      <c r="O12" s="8">
        <f>SUM(O13:O20)</f>
        <v>1482.1000000000001</v>
      </c>
      <c r="P12" s="43">
        <f>O12/N12*100</f>
        <v>110.20969660916123</v>
      </c>
      <c r="Q12" s="21">
        <f>SUM(Q13:Q20)</f>
        <v>699.7</v>
      </c>
      <c r="R12" s="8">
        <f>SUM(R13:R20)</f>
        <v>695.2</v>
      </c>
      <c r="S12" s="47">
        <f>R12/Q12*100</f>
        <v>99.35686722881235</v>
      </c>
      <c r="T12" s="21">
        <f>SUM(T13:T20)</f>
        <v>713.5999999999999</v>
      </c>
      <c r="U12" s="8">
        <f>SUM(U13:U20)</f>
        <v>800.2</v>
      </c>
      <c r="V12" s="47">
        <f>U12/T12*100</f>
        <v>112.13565022421528</v>
      </c>
      <c r="W12" s="21">
        <f>SUM(W13:W20)</f>
        <v>10891.4</v>
      </c>
      <c r="X12" s="8">
        <f>SUM(X13:X20)</f>
        <v>11282.4</v>
      </c>
      <c r="Y12" s="47">
        <f>X12/W12*100</f>
        <v>103.58998843123932</v>
      </c>
    </row>
    <row r="13" spans="1:25" ht="17.25" customHeight="1" thickBot="1">
      <c r="A13" s="29" t="s">
        <v>6</v>
      </c>
      <c r="B13" s="21">
        <f>E13+H13+K13+N13+Q13+T13+W13</f>
        <v>21588.199999999997</v>
      </c>
      <c r="C13" s="44">
        <f>F13+I13+L13+O13+R13+U13+X13</f>
        <v>22205.9</v>
      </c>
      <c r="D13" s="36">
        <f t="shared" si="0"/>
        <v>102.86128533180165</v>
      </c>
      <c r="E13" s="21">
        <v>10770.3</v>
      </c>
      <c r="F13" s="44">
        <v>11102.9</v>
      </c>
      <c r="G13" s="48">
        <f t="shared" si="1"/>
        <v>103.08812196503348</v>
      </c>
      <c r="H13" s="40">
        <v>454.3</v>
      </c>
      <c r="I13" s="44">
        <v>455.1</v>
      </c>
      <c r="J13" s="43">
        <f>I13/H13*100</f>
        <v>100.17609509134932</v>
      </c>
      <c r="K13" s="22">
        <v>560.8</v>
      </c>
      <c r="L13" s="44">
        <v>575.2</v>
      </c>
      <c r="M13" s="43">
        <f>L13/K13*100</f>
        <v>102.56776034236805</v>
      </c>
      <c r="N13" s="22">
        <v>682.8</v>
      </c>
      <c r="O13" s="44">
        <v>694.7</v>
      </c>
      <c r="P13" s="43">
        <f>O13/N13*100</f>
        <v>101.74282366725251</v>
      </c>
      <c r="Q13" s="45">
        <v>433.1</v>
      </c>
      <c r="R13" s="46">
        <v>435.3</v>
      </c>
      <c r="S13" s="47">
        <f>R13/Q13*100</f>
        <v>100.50796582775341</v>
      </c>
      <c r="T13" s="45">
        <v>468.9</v>
      </c>
      <c r="U13" s="46">
        <v>470.3</v>
      </c>
      <c r="V13" s="47">
        <f>U13/T13*100</f>
        <v>100.29857112390704</v>
      </c>
      <c r="W13" s="45">
        <v>8218</v>
      </c>
      <c r="X13" s="46">
        <v>8472.4</v>
      </c>
      <c r="Y13" s="47">
        <f>X13/W13*100</f>
        <v>103.0956437089316</v>
      </c>
    </row>
    <row r="14" spans="1:25" ht="33" customHeight="1" thickBot="1">
      <c r="A14" s="30" t="s">
        <v>7</v>
      </c>
      <c r="B14" s="21">
        <f aca="true" t="shared" si="2" ref="B14:B20">E14+H14+K14+N14+Q14+T14+W14</f>
        <v>5423</v>
      </c>
      <c r="C14" s="44">
        <f aca="true" t="shared" si="3" ref="C14:C20">F14+I14+L14+O14+R14+U14+X14</f>
        <v>5858.8</v>
      </c>
      <c r="D14" s="36">
        <f t="shared" si="0"/>
        <v>108.03614235662917</v>
      </c>
      <c r="E14" s="21">
        <v>5423</v>
      </c>
      <c r="F14" s="44">
        <v>5858.8</v>
      </c>
      <c r="G14" s="48">
        <f t="shared" si="1"/>
        <v>108.03614235662917</v>
      </c>
      <c r="H14" s="40"/>
      <c r="I14" s="44"/>
      <c r="J14" s="43"/>
      <c r="K14" s="22"/>
      <c r="L14" s="44"/>
      <c r="M14" s="43"/>
      <c r="N14" s="22"/>
      <c r="O14" s="44"/>
      <c r="P14" s="43"/>
      <c r="Q14" s="45"/>
      <c r="R14" s="46"/>
      <c r="S14" s="47"/>
      <c r="T14" s="45"/>
      <c r="U14" s="46"/>
      <c r="V14" s="47"/>
      <c r="W14" s="45"/>
      <c r="X14" s="46"/>
      <c r="Y14" s="47"/>
    </row>
    <row r="15" spans="1:25" ht="20.25" customHeight="1" thickBot="1">
      <c r="A15" s="30" t="s">
        <v>12</v>
      </c>
      <c r="B15" s="21">
        <f t="shared" si="2"/>
        <v>1037.8</v>
      </c>
      <c r="C15" s="44">
        <f t="shared" si="3"/>
        <v>1135.1</v>
      </c>
      <c r="D15" s="36">
        <f t="shared" si="0"/>
        <v>109.37560223549816</v>
      </c>
      <c r="E15" s="21">
        <v>543.4</v>
      </c>
      <c r="F15" s="44">
        <v>567.6</v>
      </c>
      <c r="G15" s="48">
        <f t="shared" si="1"/>
        <v>104.45344129554657</v>
      </c>
      <c r="H15" s="40">
        <v>64</v>
      </c>
      <c r="I15" s="44">
        <v>68.5</v>
      </c>
      <c r="J15" s="43">
        <f>I15/H15*100</f>
        <v>107.03125</v>
      </c>
      <c r="K15" s="22"/>
      <c r="L15" s="44"/>
      <c r="M15" s="43"/>
      <c r="N15" s="22">
        <v>346</v>
      </c>
      <c r="O15" s="44">
        <v>400.2</v>
      </c>
      <c r="P15" s="43">
        <f>O15/N15*100</f>
        <v>115.66473988439306</v>
      </c>
      <c r="Q15" s="45">
        <v>32.4</v>
      </c>
      <c r="R15" s="46">
        <v>37.8</v>
      </c>
      <c r="S15" s="47">
        <f>R15/Q15*100</f>
        <v>116.66666666666667</v>
      </c>
      <c r="T15" s="45">
        <v>52</v>
      </c>
      <c r="U15" s="46">
        <v>60.9</v>
      </c>
      <c r="V15" s="47">
        <f>U15/T15*100</f>
        <v>117.11538461538463</v>
      </c>
      <c r="W15" s="45"/>
      <c r="X15" s="46">
        <v>0.1</v>
      </c>
      <c r="Y15" s="47"/>
    </row>
    <row r="16" spans="1:25" ht="37.5" customHeight="1" thickBot="1">
      <c r="A16" s="55" t="s">
        <v>45</v>
      </c>
      <c r="B16" s="21">
        <f t="shared" si="2"/>
        <v>44</v>
      </c>
      <c r="C16" s="44">
        <f t="shared" si="3"/>
        <v>44.1</v>
      </c>
      <c r="D16" s="36">
        <f t="shared" si="0"/>
        <v>100.22727272727272</v>
      </c>
      <c r="E16" s="21">
        <v>44</v>
      </c>
      <c r="F16" s="44">
        <v>44.1</v>
      </c>
      <c r="G16" s="48">
        <f t="shared" si="1"/>
        <v>100.22727272727272</v>
      </c>
      <c r="H16" s="40"/>
      <c r="I16" s="44"/>
      <c r="J16" s="43"/>
      <c r="K16" s="22"/>
      <c r="L16" s="44"/>
      <c r="M16" s="43"/>
      <c r="N16" s="22"/>
      <c r="O16" s="44"/>
      <c r="P16" s="43"/>
      <c r="Q16" s="45"/>
      <c r="R16" s="46"/>
      <c r="S16" s="47"/>
      <c r="T16" s="45"/>
      <c r="U16" s="46"/>
      <c r="V16" s="47"/>
      <c r="W16" s="45"/>
      <c r="X16" s="46"/>
      <c r="Y16" s="47"/>
    </row>
    <row r="17" spans="1:25" ht="17.25" customHeight="1" thickBot="1">
      <c r="A17" s="29" t="s">
        <v>10</v>
      </c>
      <c r="B17" s="21">
        <f t="shared" si="2"/>
        <v>707.9</v>
      </c>
      <c r="C17" s="44">
        <f t="shared" si="3"/>
        <v>750.4</v>
      </c>
      <c r="D17" s="36">
        <f t="shared" si="0"/>
        <v>106.0036728351462</v>
      </c>
      <c r="E17" s="21"/>
      <c r="F17" s="44"/>
      <c r="G17" s="48"/>
      <c r="H17" s="40">
        <v>18</v>
      </c>
      <c r="I17" s="44">
        <v>30.2</v>
      </c>
      <c r="J17" s="43">
        <f>I17/H17*100</f>
        <v>167.77777777777777</v>
      </c>
      <c r="K17" s="22">
        <v>14.6</v>
      </c>
      <c r="L17" s="44">
        <v>17.3</v>
      </c>
      <c r="M17" s="43">
        <f>L17/K17*100</f>
        <v>118.49315068493152</v>
      </c>
      <c r="N17" s="22">
        <v>9.3</v>
      </c>
      <c r="O17" s="44">
        <v>14</v>
      </c>
      <c r="P17" s="43">
        <f>O17/N17*100</f>
        <v>150.53763440860214</v>
      </c>
      <c r="Q17" s="45">
        <v>24.6</v>
      </c>
      <c r="R17" s="46">
        <v>38.2</v>
      </c>
      <c r="S17" s="47">
        <f>R17/Q17*100</f>
        <v>155.28455284552848</v>
      </c>
      <c r="T17" s="45">
        <v>28.5</v>
      </c>
      <c r="U17" s="46">
        <v>36.9</v>
      </c>
      <c r="V17" s="47">
        <f>U17/T17*100</f>
        <v>129.47368421052633</v>
      </c>
      <c r="W17" s="45">
        <v>612.9</v>
      </c>
      <c r="X17" s="46">
        <v>613.8</v>
      </c>
      <c r="Y17" s="47">
        <f>X17/W17*100</f>
        <v>100.14684287812041</v>
      </c>
    </row>
    <row r="18" spans="1:25" ht="17.25" customHeight="1" thickBot="1">
      <c r="A18" s="29" t="s">
        <v>21</v>
      </c>
      <c r="B18" s="21">
        <f t="shared" si="2"/>
        <v>3105.5</v>
      </c>
      <c r="C18" s="44">
        <f t="shared" si="3"/>
        <v>3566.3999999999996</v>
      </c>
      <c r="D18" s="36">
        <f t="shared" si="0"/>
        <v>114.84141040090161</v>
      </c>
      <c r="E18" s="21"/>
      <c r="F18" s="44"/>
      <c r="G18" s="48"/>
      <c r="H18" s="40">
        <v>85</v>
      </c>
      <c r="I18" s="44">
        <v>208.9</v>
      </c>
      <c r="J18" s="43">
        <f>I18/H18*100</f>
        <v>245.76470588235293</v>
      </c>
      <c r="K18" s="22">
        <v>295</v>
      </c>
      <c r="L18" s="44">
        <v>429.2</v>
      </c>
      <c r="M18" s="43">
        <f>L18/K18*100</f>
        <v>145.4915254237288</v>
      </c>
      <c r="N18" s="22">
        <v>306.7</v>
      </c>
      <c r="O18" s="44">
        <v>360.2</v>
      </c>
      <c r="P18" s="43">
        <f>O18/N18*100</f>
        <v>117.44375611346594</v>
      </c>
      <c r="Q18" s="45">
        <v>209.6</v>
      </c>
      <c r="R18" s="46">
        <v>181.4</v>
      </c>
      <c r="S18" s="47">
        <f>R18/Q18*100</f>
        <v>86.54580152671755</v>
      </c>
      <c r="T18" s="45">
        <v>148.7</v>
      </c>
      <c r="U18" s="46">
        <v>190.6</v>
      </c>
      <c r="V18" s="47">
        <f>U18/T18*100</f>
        <v>128.17753866846</v>
      </c>
      <c r="W18" s="45">
        <v>2060.5</v>
      </c>
      <c r="X18" s="46">
        <v>2196.1</v>
      </c>
      <c r="Y18" s="47">
        <f>X18/W18*100</f>
        <v>106.58092695947585</v>
      </c>
    </row>
    <row r="19" spans="1:25" ht="17.25" customHeight="1" thickBot="1">
      <c r="A19" s="30" t="s">
        <v>8</v>
      </c>
      <c r="B19" s="21">
        <f t="shared" si="2"/>
        <v>331.6</v>
      </c>
      <c r="C19" s="44">
        <f t="shared" si="3"/>
        <v>441.3</v>
      </c>
      <c r="D19" s="36">
        <f t="shared" si="0"/>
        <v>133.0820265379976</v>
      </c>
      <c r="E19" s="21">
        <v>315.6</v>
      </c>
      <c r="F19" s="44">
        <v>383.3</v>
      </c>
      <c r="G19" s="48">
        <f t="shared" si="1"/>
        <v>121.4512040557668</v>
      </c>
      <c r="H19" s="40">
        <v>0.5</v>
      </c>
      <c r="I19" s="44">
        <v>1</v>
      </c>
      <c r="J19" s="43">
        <f>I19/H19*100</f>
        <v>200</v>
      </c>
      <c r="K19" s="22"/>
      <c r="L19" s="44"/>
      <c r="M19" s="43"/>
      <c r="N19" s="22"/>
      <c r="O19" s="44">
        <v>13</v>
      </c>
      <c r="P19" s="43"/>
      <c r="Q19" s="45"/>
      <c r="R19" s="46">
        <v>2.5</v>
      </c>
      <c r="S19" s="47"/>
      <c r="T19" s="45">
        <v>15.5</v>
      </c>
      <c r="U19" s="46">
        <v>41.5</v>
      </c>
      <c r="V19" s="47">
        <f>U19/T19*100</f>
        <v>267.741935483871</v>
      </c>
      <c r="W19" s="45"/>
      <c r="X19" s="46"/>
      <c r="Y19" s="47"/>
    </row>
    <row r="20" spans="1:25" ht="17.25" customHeight="1" thickBot="1">
      <c r="A20" s="31" t="s">
        <v>14</v>
      </c>
      <c r="B20" s="21">
        <f t="shared" si="2"/>
        <v>0</v>
      </c>
      <c r="C20" s="44">
        <f t="shared" si="3"/>
        <v>0</v>
      </c>
      <c r="D20" s="36"/>
      <c r="E20" s="21"/>
      <c r="F20" s="44"/>
      <c r="G20" s="48"/>
      <c r="H20" s="40"/>
      <c r="I20" s="44"/>
      <c r="J20" s="43"/>
      <c r="K20" s="22"/>
      <c r="L20" s="44"/>
      <c r="M20" s="43"/>
      <c r="N20" s="22"/>
      <c r="O20" s="44"/>
      <c r="P20" s="43"/>
      <c r="Q20" s="45"/>
      <c r="R20" s="46"/>
      <c r="S20" s="47"/>
      <c r="T20" s="45"/>
      <c r="U20" s="46"/>
      <c r="V20" s="47"/>
      <c r="W20" s="45"/>
      <c r="X20" s="46"/>
      <c r="Y20" s="47"/>
    </row>
    <row r="21" spans="1:25" ht="17.25" customHeight="1" thickBot="1">
      <c r="A21" s="35" t="s">
        <v>20</v>
      </c>
      <c r="B21" s="21">
        <f>SUM(B22:B30)</f>
        <v>16105.500000000004</v>
      </c>
      <c r="C21" s="8">
        <f>SUM(C22:C30)</f>
        <v>18639.9</v>
      </c>
      <c r="D21" s="36">
        <f t="shared" si="0"/>
        <v>115.73623917295333</v>
      </c>
      <c r="E21" s="21">
        <f>SUM(E22:E29)</f>
        <v>13596.2</v>
      </c>
      <c r="F21" s="21">
        <f>SUM(F22:F30)</f>
        <v>15891.599999999999</v>
      </c>
      <c r="G21" s="48">
        <f t="shared" si="1"/>
        <v>116.8826583898442</v>
      </c>
      <c r="H21" s="33">
        <f>SUM(H22:H28)</f>
        <v>1288.1</v>
      </c>
      <c r="I21" s="8">
        <f>SUM(I22:I30)</f>
        <v>1323.8000000000002</v>
      </c>
      <c r="J21" s="43">
        <f>I21/H21*100</f>
        <v>102.77152395000391</v>
      </c>
      <c r="K21" s="21">
        <f>SUM(K22:K28)</f>
        <v>150.3</v>
      </c>
      <c r="L21" s="8">
        <f>SUM(L22:L30)</f>
        <v>164.2</v>
      </c>
      <c r="M21" s="43">
        <f>L21/K21*100</f>
        <v>109.24817032601462</v>
      </c>
      <c r="N21" s="21">
        <f>SUM(N22:N28)</f>
        <v>175.3</v>
      </c>
      <c r="O21" s="8">
        <f>SUM(O22:O30)</f>
        <v>214</v>
      </c>
      <c r="P21" s="43">
        <f>O21/N21*100</f>
        <v>122.07644038790644</v>
      </c>
      <c r="Q21" s="21">
        <f>SUM(Q22:Q28)</f>
        <v>148.00000000000003</v>
      </c>
      <c r="R21" s="8">
        <f>SUM(R22:R30)</f>
        <v>200.7</v>
      </c>
      <c r="S21" s="47">
        <f>R21/Q21*100</f>
        <v>135.60810810810807</v>
      </c>
      <c r="T21" s="21">
        <f>SUM(T22:T29)</f>
        <v>311.79999999999995</v>
      </c>
      <c r="U21" s="21">
        <f>SUM(U22:U30)</f>
        <v>348.70000000000005</v>
      </c>
      <c r="V21" s="47">
        <f>U21/T21*100</f>
        <v>111.8345093008339</v>
      </c>
      <c r="W21" s="21">
        <f>SUM(W22:W30)</f>
        <v>435.79999999999995</v>
      </c>
      <c r="X21" s="21">
        <f>SUM(X22:X30)</f>
        <v>496.9</v>
      </c>
      <c r="Y21" s="47">
        <f>X21/W21*100</f>
        <v>114.02019274896742</v>
      </c>
    </row>
    <row r="22" spans="1:25" ht="48.75" customHeight="1" thickBot="1">
      <c r="A22" s="30" t="s">
        <v>22</v>
      </c>
      <c r="B22" s="21">
        <f>E22+H22+K22+N22+Q22+T22+W22</f>
        <v>2151.1000000000004</v>
      </c>
      <c r="C22" s="8">
        <f>F22+I22+L22+O22+R22+U22+X22</f>
        <v>2542.8999999999996</v>
      </c>
      <c r="D22" s="36">
        <f t="shared" si="0"/>
        <v>118.21393705545995</v>
      </c>
      <c r="E22" s="21">
        <v>1335.2</v>
      </c>
      <c r="F22" s="44">
        <v>1616.2</v>
      </c>
      <c r="G22" s="48">
        <f t="shared" si="1"/>
        <v>121.04553624925106</v>
      </c>
      <c r="H22" s="40">
        <v>224.5</v>
      </c>
      <c r="I22" s="44">
        <v>244.1</v>
      </c>
      <c r="J22" s="43">
        <f>I22/H22*100</f>
        <v>108.73051224944321</v>
      </c>
      <c r="K22" s="22">
        <v>69.4</v>
      </c>
      <c r="L22" s="44">
        <v>72.1</v>
      </c>
      <c r="M22" s="43">
        <f>L22/K22*100</f>
        <v>103.89048991354466</v>
      </c>
      <c r="N22" s="22">
        <v>101.4</v>
      </c>
      <c r="O22" s="44">
        <v>113.8</v>
      </c>
      <c r="P22" s="43">
        <f>O22/N22*100</f>
        <v>112.22879684418146</v>
      </c>
      <c r="Q22" s="45">
        <v>73.4</v>
      </c>
      <c r="R22" s="46">
        <v>84.5</v>
      </c>
      <c r="S22" s="47">
        <f>R22/Q22*100</f>
        <v>115.12261580381471</v>
      </c>
      <c r="T22" s="45">
        <v>142.1</v>
      </c>
      <c r="U22" s="46">
        <v>174</v>
      </c>
      <c r="V22" s="47">
        <f>U22/T22*100</f>
        <v>122.44897959183673</v>
      </c>
      <c r="W22" s="45">
        <v>205.1</v>
      </c>
      <c r="X22" s="46">
        <v>238.2</v>
      </c>
      <c r="Y22" s="47">
        <f>X22/W22*100</f>
        <v>116.13846903949292</v>
      </c>
    </row>
    <row r="23" spans="1:25" ht="34.5" customHeight="1" thickBot="1">
      <c r="A23" s="30" t="s">
        <v>13</v>
      </c>
      <c r="B23" s="21">
        <f>E23+H23+K23+N23+Q23+T23+W23</f>
        <v>396.3</v>
      </c>
      <c r="C23" s="8">
        <f aca="true" t="shared" si="4" ref="C23:C28">F23+I23+L23+O23+R23+U23+X23</f>
        <v>411.5</v>
      </c>
      <c r="D23" s="36">
        <f t="shared" si="0"/>
        <v>103.8354781731012</v>
      </c>
      <c r="E23" s="21">
        <v>396.3</v>
      </c>
      <c r="F23" s="44">
        <v>411.5</v>
      </c>
      <c r="G23" s="48">
        <f t="shared" si="1"/>
        <v>103.8354781731012</v>
      </c>
      <c r="H23" s="40"/>
      <c r="I23" s="44"/>
      <c r="J23" s="43"/>
      <c r="K23" s="22"/>
      <c r="L23" s="44"/>
      <c r="M23" s="43"/>
      <c r="N23" s="22"/>
      <c r="O23" s="44"/>
      <c r="P23" s="43"/>
      <c r="Q23" s="45"/>
      <c r="R23" s="46"/>
      <c r="S23" s="47"/>
      <c r="T23" s="45"/>
      <c r="U23" s="46"/>
      <c r="V23" s="47"/>
      <c r="W23" s="45"/>
      <c r="X23" s="46"/>
      <c r="Y23" s="47"/>
    </row>
    <row r="24" spans="1:25" ht="30.75" customHeight="1" thickBot="1">
      <c r="A24" s="30" t="s">
        <v>23</v>
      </c>
      <c r="B24" s="21">
        <f aca="true" t="shared" si="5" ref="B24:B29">E24+H24+K24+N24+Q24+T24+W24</f>
        <v>8931.600000000002</v>
      </c>
      <c r="C24" s="8">
        <f t="shared" si="4"/>
        <v>9086.900000000001</v>
      </c>
      <c r="D24" s="36">
        <f t="shared" si="0"/>
        <v>101.73877020914506</v>
      </c>
      <c r="E24" s="21">
        <v>8479</v>
      </c>
      <c r="F24" s="44">
        <v>8559.9</v>
      </c>
      <c r="G24" s="48">
        <f t="shared" si="1"/>
        <v>100.95412194834297</v>
      </c>
      <c r="H24" s="40">
        <v>103.1</v>
      </c>
      <c r="I24" s="44">
        <v>115.2</v>
      </c>
      <c r="J24" s="43">
        <f>I24/H24*100</f>
        <v>111.73617846750727</v>
      </c>
      <c r="K24" s="22">
        <v>24.9</v>
      </c>
      <c r="L24" s="44">
        <v>25.4</v>
      </c>
      <c r="M24" s="43">
        <f>L24/K24*100</f>
        <v>102.00803212851406</v>
      </c>
      <c r="N24" s="22">
        <v>68.6</v>
      </c>
      <c r="O24" s="44">
        <v>72.7</v>
      </c>
      <c r="P24" s="43">
        <f>O24/N24*100</f>
        <v>105.97667638483965</v>
      </c>
      <c r="Q24" s="45">
        <v>65.7</v>
      </c>
      <c r="R24" s="46">
        <v>102</v>
      </c>
      <c r="S24" s="47">
        <f>R24/Q24*100</f>
        <v>155.2511415525114</v>
      </c>
      <c r="T24" s="45">
        <v>146.7</v>
      </c>
      <c r="U24" s="46">
        <v>150.6</v>
      </c>
      <c r="V24" s="47">
        <f>U24/T24*100</f>
        <v>102.65848670756648</v>
      </c>
      <c r="W24" s="45">
        <v>43.6</v>
      </c>
      <c r="X24" s="46">
        <v>61.1</v>
      </c>
      <c r="Y24" s="47">
        <f>X24/W24*100</f>
        <v>140.1376146788991</v>
      </c>
    </row>
    <row r="25" spans="1:25" ht="30.75" customHeight="1" thickBot="1">
      <c r="A25" s="30" t="s">
        <v>24</v>
      </c>
      <c r="B25" s="21">
        <f t="shared" si="5"/>
        <v>3122.2</v>
      </c>
      <c r="C25" s="8">
        <f t="shared" si="4"/>
        <v>3172.8999999999996</v>
      </c>
      <c r="D25" s="36">
        <f t="shared" si="0"/>
        <v>101.62385497405675</v>
      </c>
      <c r="E25" s="21">
        <v>1930.7</v>
      </c>
      <c r="F25" s="44">
        <v>1948.4</v>
      </c>
      <c r="G25" s="48">
        <f t="shared" si="1"/>
        <v>100.91676593981458</v>
      </c>
      <c r="H25" s="40">
        <v>941.5</v>
      </c>
      <c r="I25" s="44">
        <v>943.1</v>
      </c>
      <c r="J25" s="43">
        <f>I25/H25*100</f>
        <v>100.16994158258099</v>
      </c>
      <c r="K25" s="22">
        <v>37.5</v>
      </c>
      <c r="L25" s="44">
        <v>43.1</v>
      </c>
      <c r="M25" s="43">
        <f>L25/K25*100</f>
        <v>114.93333333333334</v>
      </c>
      <c r="N25" s="22">
        <v>1</v>
      </c>
      <c r="O25" s="44">
        <v>23.1</v>
      </c>
      <c r="P25" s="43">
        <f>O25/N25*100</f>
        <v>2310</v>
      </c>
      <c r="Q25" s="45">
        <v>1.4</v>
      </c>
      <c r="R25" s="46">
        <v>1.5</v>
      </c>
      <c r="S25" s="47">
        <f>R25/Q25*100</f>
        <v>107.14285714285714</v>
      </c>
      <c r="T25" s="45">
        <v>23</v>
      </c>
      <c r="U25" s="46">
        <v>24.1</v>
      </c>
      <c r="V25" s="47">
        <f>U25/T25*100</f>
        <v>104.78260869565219</v>
      </c>
      <c r="W25" s="45">
        <v>187.1</v>
      </c>
      <c r="X25" s="46">
        <v>189.6</v>
      </c>
      <c r="Y25" s="47">
        <f>X25/W25*100</f>
        <v>101.33618385889898</v>
      </c>
    </row>
    <row r="26" spans="1:25" ht="20.25" customHeight="1" thickBot="1">
      <c r="A26" s="30" t="s">
        <v>25</v>
      </c>
      <c r="B26" s="21">
        <f t="shared" si="5"/>
        <v>0</v>
      </c>
      <c r="C26" s="8">
        <f>F26+I26+L26+O26+R26+U26+X26</f>
        <v>0</v>
      </c>
      <c r="D26" s="36" t="e">
        <f t="shared" si="0"/>
        <v>#DIV/0!</v>
      </c>
      <c r="E26" s="21"/>
      <c r="F26" s="44"/>
      <c r="G26" s="48"/>
      <c r="H26" s="40"/>
      <c r="I26" s="44"/>
      <c r="J26" s="43"/>
      <c r="K26" s="22"/>
      <c r="L26" s="44"/>
      <c r="M26" s="43"/>
      <c r="N26" s="22"/>
      <c r="O26" s="44"/>
      <c r="P26" s="43"/>
      <c r="Q26" s="45"/>
      <c r="R26" s="46"/>
      <c r="S26" s="47"/>
      <c r="T26" s="45"/>
      <c r="U26" s="46"/>
      <c r="V26" s="47"/>
      <c r="W26" s="45"/>
      <c r="X26" s="46"/>
      <c r="Y26" s="47"/>
    </row>
    <row r="27" spans="1:25" ht="20.25" customHeight="1" thickBot="1">
      <c r="A27" s="30" t="s">
        <v>26</v>
      </c>
      <c r="B27" s="21">
        <f t="shared" si="5"/>
        <v>1455</v>
      </c>
      <c r="C27" s="8">
        <f t="shared" si="4"/>
        <v>1542.8</v>
      </c>
      <c r="D27" s="36">
        <f t="shared" si="0"/>
        <v>106.03436426116839</v>
      </c>
      <c r="E27" s="21">
        <v>1455</v>
      </c>
      <c r="F27" s="44">
        <v>1542.8</v>
      </c>
      <c r="G27" s="48">
        <f t="shared" si="1"/>
        <v>106.03436426116839</v>
      </c>
      <c r="H27" s="40"/>
      <c r="I27" s="44"/>
      <c r="J27" s="43"/>
      <c r="K27" s="22"/>
      <c r="L27" s="44"/>
      <c r="M27" s="43"/>
      <c r="N27" s="22"/>
      <c r="O27" s="44"/>
      <c r="P27" s="43"/>
      <c r="Q27" s="45"/>
      <c r="R27" s="46"/>
      <c r="S27" s="47"/>
      <c r="T27" s="45"/>
      <c r="U27" s="46"/>
      <c r="V27" s="47"/>
      <c r="W27" s="45"/>
      <c r="X27" s="46"/>
      <c r="Y27" s="47"/>
    </row>
    <row r="28" spans="1:25" ht="18" customHeight="1" thickBot="1">
      <c r="A28" s="30" t="s">
        <v>27</v>
      </c>
      <c r="B28" s="21">
        <f t="shared" si="5"/>
        <v>49.3</v>
      </c>
      <c r="C28" s="8">
        <f t="shared" si="4"/>
        <v>57</v>
      </c>
      <c r="D28" s="36">
        <f t="shared" si="0"/>
        <v>115.61866125760649</v>
      </c>
      <c r="E28" s="21"/>
      <c r="F28" s="44"/>
      <c r="G28" s="48"/>
      <c r="H28" s="40">
        <v>19</v>
      </c>
      <c r="I28" s="44">
        <v>21.4</v>
      </c>
      <c r="J28" s="43">
        <f>I28/H28*100</f>
        <v>112.63157894736841</v>
      </c>
      <c r="K28" s="22">
        <v>18.5</v>
      </c>
      <c r="L28" s="44">
        <v>23.6</v>
      </c>
      <c r="M28" s="43">
        <f>L28/K28*100</f>
        <v>127.56756756756758</v>
      </c>
      <c r="N28" s="22">
        <v>4.3</v>
      </c>
      <c r="O28" s="44">
        <v>4.4</v>
      </c>
      <c r="P28" s="43">
        <f>O28/N28*100</f>
        <v>102.32558139534885</v>
      </c>
      <c r="Q28" s="45">
        <v>7.5</v>
      </c>
      <c r="R28" s="46">
        <v>7.6</v>
      </c>
      <c r="S28" s="47">
        <f>R28/Q28*100</f>
        <v>101.33333333333331</v>
      </c>
      <c r="T28" s="45"/>
      <c r="U28" s="46"/>
      <c r="V28" s="47"/>
      <c r="W28" s="45"/>
      <c r="X28" s="46"/>
      <c r="Y28" s="47"/>
    </row>
    <row r="29" spans="1:25" ht="15.75" customHeight="1" thickBot="1">
      <c r="A29" s="30" t="s">
        <v>32</v>
      </c>
      <c r="B29" s="21">
        <f t="shared" si="5"/>
        <v>0</v>
      </c>
      <c r="C29" s="8">
        <f>F29+I29+L29+O29+R29+U29+X29</f>
        <v>1825.8999999999999</v>
      </c>
      <c r="D29" s="36" t="e">
        <f t="shared" si="0"/>
        <v>#DIV/0!</v>
      </c>
      <c r="E29" s="22"/>
      <c r="F29" s="44">
        <v>1812.8</v>
      </c>
      <c r="G29" s="48"/>
      <c r="H29" s="40"/>
      <c r="I29" s="44"/>
      <c r="J29" s="43"/>
      <c r="K29" s="22"/>
      <c r="L29" s="44"/>
      <c r="M29" s="43"/>
      <c r="N29" s="22"/>
      <c r="O29" s="44"/>
      <c r="P29" s="43"/>
      <c r="Q29" s="45"/>
      <c r="R29" s="46">
        <v>5.1</v>
      </c>
      <c r="S29" s="47"/>
      <c r="T29" s="45"/>
      <c r="U29" s="46"/>
      <c r="V29" s="47"/>
      <c r="W29" s="45"/>
      <c r="X29" s="46">
        <v>8</v>
      </c>
      <c r="Y29" s="47"/>
    </row>
    <row r="30" spans="1:25" ht="15.75" customHeight="1" thickBot="1">
      <c r="A30" s="30"/>
      <c r="B30" s="21"/>
      <c r="C30" s="8"/>
      <c r="D30" s="36"/>
      <c r="E30" s="22"/>
      <c r="F30" s="44"/>
      <c r="G30" s="48"/>
      <c r="H30" s="40"/>
      <c r="I30" s="44"/>
      <c r="J30" s="43"/>
      <c r="K30" s="22"/>
      <c r="L30" s="44"/>
      <c r="M30" s="43"/>
      <c r="N30" s="22"/>
      <c r="O30" s="44"/>
      <c r="P30" s="43"/>
      <c r="Q30" s="45"/>
      <c r="R30" s="46"/>
      <c r="S30" s="47"/>
      <c r="T30" s="45"/>
      <c r="U30" s="46"/>
      <c r="V30" s="47"/>
      <c r="W30" s="45"/>
      <c r="X30" s="46"/>
      <c r="Y30" s="47"/>
    </row>
    <row r="31" spans="1:25" ht="24" customHeight="1" thickBot="1">
      <c r="A31" s="32" t="s">
        <v>3</v>
      </c>
      <c r="B31" s="23">
        <f>B12+B21</f>
        <v>48343.5</v>
      </c>
      <c r="C31" s="23">
        <f>C12+C21</f>
        <v>52641.9</v>
      </c>
      <c r="D31" s="36">
        <f t="shared" si="0"/>
        <v>108.89137112538398</v>
      </c>
      <c r="E31" s="23">
        <f>E12+E21</f>
        <v>30692.5</v>
      </c>
      <c r="F31" s="23">
        <f>F12+F21</f>
        <v>33848.299999999996</v>
      </c>
      <c r="G31" s="48">
        <f t="shared" si="1"/>
        <v>110.28199071434388</v>
      </c>
      <c r="H31" s="23">
        <f>H12+H21</f>
        <v>1909.8999999999999</v>
      </c>
      <c r="I31" s="23">
        <f>I12+I21</f>
        <v>2087.5</v>
      </c>
      <c r="J31" s="43">
        <f>I31/H31*100</f>
        <v>109.29891617362166</v>
      </c>
      <c r="K31" s="23">
        <f>K12+K21</f>
        <v>1020.7</v>
      </c>
      <c r="L31" s="23">
        <f>L12+L21</f>
        <v>1185.9</v>
      </c>
      <c r="M31" s="43">
        <f>L31/K31*100</f>
        <v>116.1849710982659</v>
      </c>
      <c r="N31" s="23">
        <f>N12+N21</f>
        <v>1520.1</v>
      </c>
      <c r="O31" s="23">
        <f>O12+O21</f>
        <v>1696.1000000000001</v>
      </c>
      <c r="P31" s="43">
        <f>O31/N31*100</f>
        <v>111.57818564568123</v>
      </c>
      <c r="Q31" s="23">
        <f>Q12+Q21</f>
        <v>847.7</v>
      </c>
      <c r="R31" s="23">
        <f>R12+R21</f>
        <v>895.9000000000001</v>
      </c>
      <c r="S31" s="47">
        <f>R31/Q31*100</f>
        <v>105.68597381148992</v>
      </c>
      <c r="T31" s="23">
        <f>T12+T21</f>
        <v>1025.3999999999999</v>
      </c>
      <c r="U31" s="23">
        <f>U12+U21</f>
        <v>1148.9</v>
      </c>
      <c r="V31" s="47">
        <f>U31/T31*100</f>
        <v>112.04408035888436</v>
      </c>
      <c r="W31" s="23">
        <f>W12+W21</f>
        <v>11327.199999999999</v>
      </c>
      <c r="X31" s="23">
        <f>X12+X21</f>
        <v>11779.3</v>
      </c>
      <c r="Y31" s="47">
        <f>X31/W31*100</f>
        <v>103.99127763260118</v>
      </c>
    </row>
    <row r="42" ht="12.75">
      <c r="E42" s="11"/>
    </row>
  </sheetData>
  <sheetProtection/>
  <mergeCells count="15">
    <mergeCell ref="Q9:S9"/>
    <mergeCell ref="B8:D9"/>
    <mergeCell ref="E8:Y8"/>
    <mergeCell ref="T9:V9"/>
    <mergeCell ref="W9:Y9"/>
    <mergeCell ref="K9:M9"/>
    <mergeCell ref="N9:P9"/>
    <mergeCell ref="E9:G9"/>
    <mergeCell ref="H9:J9"/>
    <mergeCell ref="X7:Y7"/>
    <mergeCell ref="W1:Y1"/>
    <mergeCell ref="A4:Y4"/>
    <mergeCell ref="A5:Y5"/>
    <mergeCell ref="A3:Y3"/>
    <mergeCell ref="A8:A10"/>
  </mergeCells>
  <printOptions/>
  <pageMargins left="0.1968503937007874" right="0" top="0" bottom="0" header="0" footer="0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60" t="s">
        <v>18</v>
      </c>
      <c r="E1" s="60"/>
    </row>
    <row r="2" ht="15.75" customHeight="1"/>
    <row r="3" spans="1:5" ht="17.25" customHeight="1">
      <c r="A3" s="60" t="s">
        <v>5</v>
      </c>
      <c r="B3" s="60"/>
      <c r="C3" s="60"/>
      <c r="D3" s="60"/>
      <c r="E3" s="60"/>
    </row>
    <row r="4" spans="1:6" ht="39.75" customHeight="1">
      <c r="A4" s="60" t="s">
        <v>38</v>
      </c>
      <c r="B4" s="60"/>
      <c r="C4" s="60"/>
      <c r="D4" s="60"/>
      <c r="E4" s="60"/>
      <c r="F4" s="7"/>
    </row>
    <row r="5" spans="1:5" ht="17.25" customHeight="1">
      <c r="A5" s="60" t="s">
        <v>46</v>
      </c>
      <c r="B5" s="60"/>
      <c r="C5" s="60"/>
      <c r="D5" s="60"/>
      <c r="E5" s="60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61" t="s">
        <v>4</v>
      </c>
      <c r="E7" s="61"/>
    </row>
    <row r="8" spans="1:5" ht="85.5" customHeight="1" thickBot="1">
      <c r="A8" s="14" t="s">
        <v>0</v>
      </c>
      <c r="B8" s="15" t="s">
        <v>49</v>
      </c>
      <c r="C8" s="15" t="s">
        <v>50</v>
      </c>
      <c r="D8" s="15" t="s">
        <v>11</v>
      </c>
      <c r="E8" s="16" t="s">
        <v>1</v>
      </c>
    </row>
    <row r="9" spans="1:5" ht="39" customHeight="1">
      <c r="A9" s="38" t="s">
        <v>9</v>
      </c>
      <c r="B9" s="25">
        <f>B10+B19</f>
        <v>48343.5</v>
      </c>
      <c r="C9" s="25">
        <f>C10+C19</f>
        <v>52641.9</v>
      </c>
      <c r="D9" s="25">
        <f>C9-B9</f>
        <v>4298.4000000000015</v>
      </c>
      <c r="E9" s="26">
        <f>C9/B9*100</f>
        <v>108.89137112538398</v>
      </c>
    </row>
    <row r="10" spans="1:5" ht="17.25" customHeight="1">
      <c r="A10" s="42" t="s">
        <v>19</v>
      </c>
      <c r="B10" s="8">
        <f>SUM(B11:B18)</f>
        <v>32238</v>
      </c>
      <c r="C10" s="8">
        <f>SUM(C11:C18)</f>
        <v>34002</v>
      </c>
      <c r="D10" s="8">
        <f>C10-B10</f>
        <v>1764</v>
      </c>
      <c r="E10" s="13">
        <f aca="true" t="shared" si="0" ref="E10:E32">C10/B10*100</f>
        <v>105.4718034617532</v>
      </c>
    </row>
    <row r="11" spans="1:5" ht="17.25" customHeight="1">
      <c r="A11" s="5" t="s">
        <v>6</v>
      </c>
      <c r="B11" s="8">
        <v>21588.2</v>
      </c>
      <c r="C11" s="10">
        <v>22205.9</v>
      </c>
      <c r="D11" s="8">
        <f aca="true" t="shared" si="1" ref="D11:D29">C11-B11</f>
        <v>617.7000000000007</v>
      </c>
      <c r="E11" s="13">
        <f t="shared" si="0"/>
        <v>102.86128533180164</v>
      </c>
    </row>
    <row r="12" spans="1:5" ht="40.5" customHeight="1">
      <c r="A12" s="6" t="s">
        <v>7</v>
      </c>
      <c r="B12" s="8">
        <v>5423</v>
      </c>
      <c r="C12" s="8">
        <v>5858.8</v>
      </c>
      <c r="D12" s="8">
        <f t="shared" si="1"/>
        <v>435.8000000000002</v>
      </c>
      <c r="E12" s="13">
        <f t="shared" si="0"/>
        <v>108.03614235662917</v>
      </c>
    </row>
    <row r="13" spans="1:5" ht="20.25" customHeight="1">
      <c r="A13" s="6" t="s">
        <v>12</v>
      </c>
      <c r="B13" s="8">
        <v>1037.8</v>
      </c>
      <c r="C13" s="8">
        <v>1135.1</v>
      </c>
      <c r="D13" s="8">
        <f t="shared" si="1"/>
        <v>97.29999999999995</v>
      </c>
      <c r="E13" s="13">
        <f t="shared" si="0"/>
        <v>109.37560223549816</v>
      </c>
    </row>
    <row r="14" spans="1:5" ht="56.25" customHeight="1">
      <c r="A14" s="54" t="s">
        <v>45</v>
      </c>
      <c r="B14" s="8">
        <v>44</v>
      </c>
      <c r="C14" s="8">
        <v>44.1</v>
      </c>
      <c r="D14" s="8">
        <f t="shared" si="1"/>
        <v>0.10000000000000142</v>
      </c>
      <c r="E14" s="13">
        <f t="shared" si="0"/>
        <v>100.22727272727272</v>
      </c>
    </row>
    <row r="15" spans="1:5" ht="17.25" customHeight="1">
      <c r="A15" s="5" t="s">
        <v>10</v>
      </c>
      <c r="B15" s="8">
        <v>707.9</v>
      </c>
      <c r="C15" s="10">
        <v>750.4</v>
      </c>
      <c r="D15" s="8">
        <f t="shared" si="1"/>
        <v>42.5</v>
      </c>
      <c r="E15" s="13">
        <f t="shared" si="0"/>
        <v>106.0036728351462</v>
      </c>
    </row>
    <row r="16" spans="1:5" ht="17.25" customHeight="1">
      <c r="A16" s="5" t="s">
        <v>28</v>
      </c>
      <c r="B16" s="8">
        <v>3105.5</v>
      </c>
      <c r="C16" s="10">
        <v>3566.4</v>
      </c>
      <c r="D16" s="8">
        <f t="shared" si="1"/>
        <v>460.9000000000001</v>
      </c>
      <c r="E16" s="13">
        <f t="shared" si="0"/>
        <v>114.84141040090164</v>
      </c>
    </row>
    <row r="17" spans="1:5" ht="17.25" customHeight="1">
      <c r="A17" s="6" t="s">
        <v>8</v>
      </c>
      <c r="B17" s="8">
        <v>331.6</v>
      </c>
      <c r="C17" s="10">
        <v>441.3</v>
      </c>
      <c r="D17" s="8">
        <f t="shared" si="1"/>
        <v>109.69999999999999</v>
      </c>
      <c r="E17" s="13">
        <f t="shared" si="0"/>
        <v>133.0820265379976</v>
      </c>
    </row>
    <row r="18" spans="1:5" ht="17.25" customHeight="1">
      <c r="A18" s="17" t="s">
        <v>14</v>
      </c>
      <c r="B18" s="8"/>
      <c r="C18" s="10"/>
      <c r="D18" s="8">
        <f t="shared" si="1"/>
        <v>0</v>
      </c>
      <c r="E18" s="13" t="e">
        <f t="shared" si="0"/>
        <v>#DIV/0!</v>
      </c>
    </row>
    <row r="19" spans="1:5" ht="17.25" customHeight="1">
      <c r="A19" s="41" t="s">
        <v>20</v>
      </c>
      <c r="B19" s="8">
        <f>SUM(B20:B28)</f>
        <v>16105.5</v>
      </c>
      <c r="C19" s="8">
        <f>SUM(C20:C28)</f>
        <v>18639.9</v>
      </c>
      <c r="D19" s="8">
        <f t="shared" si="1"/>
        <v>2534.4000000000015</v>
      </c>
      <c r="E19" s="13">
        <f t="shared" si="0"/>
        <v>115.73623917295335</v>
      </c>
    </row>
    <row r="20" spans="1:5" ht="56.25" customHeight="1">
      <c r="A20" s="6" t="s">
        <v>22</v>
      </c>
      <c r="B20" s="8">
        <v>2151.1</v>
      </c>
      <c r="C20" s="8">
        <v>2542.9</v>
      </c>
      <c r="D20" s="8">
        <f t="shared" si="1"/>
        <v>391.8000000000002</v>
      </c>
      <c r="E20" s="13">
        <f t="shared" si="0"/>
        <v>118.21393705546002</v>
      </c>
    </row>
    <row r="21" spans="1:5" ht="31.5" customHeight="1">
      <c r="A21" s="6" t="s">
        <v>13</v>
      </c>
      <c r="B21" s="8">
        <v>396.3</v>
      </c>
      <c r="C21" s="10">
        <v>411.5</v>
      </c>
      <c r="D21" s="8">
        <f t="shared" si="1"/>
        <v>15.199999999999989</v>
      </c>
      <c r="E21" s="13">
        <f t="shared" si="0"/>
        <v>103.8354781731012</v>
      </c>
    </row>
    <row r="22" spans="1:5" ht="36.75" customHeight="1">
      <c r="A22" s="6" t="s">
        <v>23</v>
      </c>
      <c r="B22" s="8">
        <v>8931.6</v>
      </c>
      <c r="C22" s="10">
        <v>9086.9</v>
      </c>
      <c r="D22" s="8">
        <f t="shared" si="1"/>
        <v>155.29999999999927</v>
      </c>
      <c r="E22" s="13">
        <f t="shared" si="0"/>
        <v>101.73877020914506</v>
      </c>
    </row>
    <row r="23" spans="1:5" ht="36" customHeight="1">
      <c r="A23" s="6" t="s">
        <v>24</v>
      </c>
      <c r="B23" s="8">
        <v>3122.2</v>
      </c>
      <c r="C23" s="10">
        <v>3172.9</v>
      </c>
      <c r="D23" s="8">
        <f t="shared" si="1"/>
        <v>50.70000000000027</v>
      </c>
      <c r="E23" s="13">
        <f t="shared" si="0"/>
        <v>101.62385497405677</v>
      </c>
    </row>
    <row r="24" spans="1:5" ht="36" customHeight="1">
      <c r="A24" s="6" t="s">
        <v>25</v>
      </c>
      <c r="B24" s="8"/>
      <c r="C24" s="10"/>
      <c r="D24" s="8">
        <f t="shared" si="1"/>
        <v>0</v>
      </c>
      <c r="E24" s="13"/>
    </row>
    <row r="25" spans="1:5" ht="36" customHeight="1">
      <c r="A25" s="6" t="s">
        <v>26</v>
      </c>
      <c r="B25" s="8">
        <v>1455</v>
      </c>
      <c r="C25" s="10">
        <v>1542.8</v>
      </c>
      <c r="D25" s="8">
        <f t="shared" si="1"/>
        <v>87.79999999999995</v>
      </c>
      <c r="E25" s="13">
        <f t="shared" si="0"/>
        <v>106.03436426116839</v>
      </c>
    </row>
    <row r="26" spans="1:5" ht="18" customHeight="1">
      <c r="A26" s="6" t="s">
        <v>27</v>
      </c>
      <c r="B26" s="8">
        <v>49.3</v>
      </c>
      <c r="C26" s="10">
        <v>57</v>
      </c>
      <c r="D26" s="8">
        <f t="shared" si="1"/>
        <v>7.700000000000003</v>
      </c>
      <c r="E26" s="13">
        <f t="shared" si="0"/>
        <v>115.61866125760649</v>
      </c>
    </row>
    <row r="27" spans="1:5" ht="33.75" customHeight="1" hidden="1">
      <c r="A27" s="6" t="s">
        <v>31</v>
      </c>
      <c r="B27" s="10"/>
      <c r="C27" s="10"/>
      <c r="D27" s="8">
        <f t="shared" si="1"/>
        <v>0</v>
      </c>
      <c r="E27" s="13" t="e">
        <f t="shared" si="0"/>
        <v>#DIV/0!</v>
      </c>
    </row>
    <row r="28" spans="1:5" ht="15.75" customHeight="1">
      <c r="A28" s="6" t="s">
        <v>32</v>
      </c>
      <c r="B28" s="10"/>
      <c r="C28" s="10">
        <v>1825.9</v>
      </c>
      <c r="D28" s="8"/>
      <c r="E28" s="3"/>
    </row>
    <row r="29" spans="1:5" ht="24" customHeight="1" thickBot="1">
      <c r="A29" s="4" t="s">
        <v>3</v>
      </c>
      <c r="B29" s="9">
        <f>B10+B19</f>
        <v>48343.5</v>
      </c>
      <c r="C29" s="9">
        <f>C10+C19</f>
        <v>52641.9</v>
      </c>
      <c r="D29" s="9">
        <f t="shared" si="1"/>
        <v>4298.4000000000015</v>
      </c>
      <c r="E29" s="39">
        <f t="shared" si="0"/>
        <v>108.89137112538398</v>
      </c>
    </row>
    <row r="30" spans="1:5" ht="38.25" hidden="1" thickBot="1">
      <c r="A30" s="49" t="s">
        <v>42</v>
      </c>
      <c r="B30" s="50"/>
      <c r="C30" s="50"/>
      <c r="D30" s="51"/>
      <c r="E30" s="39"/>
    </row>
    <row r="31" spans="1:5" ht="38.25" hidden="1" thickBot="1">
      <c r="A31" s="49" t="s">
        <v>43</v>
      </c>
      <c r="B31" s="50"/>
      <c r="C31" s="50"/>
      <c r="D31" s="51"/>
      <c r="E31" s="39"/>
    </row>
    <row r="32" spans="1:5" ht="18.75" hidden="1" thickBot="1">
      <c r="A32" s="52" t="s">
        <v>44</v>
      </c>
      <c r="B32" s="53">
        <f>B31+B30+B29</f>
        <v>48343.5</v>
      </c>
      <c r="C32" s="53">
        <f>C31+C30+C29</f>
        <v>52641.9</v>
      </c>
      <c r="D32" s="53">
        <f>D31+D30+D29</f>
        <v>4298.4000000000015</v>
      </c>
      <c r="E32" s="39">
        <f t="shared" si="0"/>
        <v>108.89137112538398</v>
      </c>
    </row>
    <row r="40" ht="12.75">
      <c r="E40" s="11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майская</cp:lastModifiedBy>
  <cp:lastPrinted>2013-10-08T13:14:05Z</cp:lastPrinted>
  <dcterms:created xsi:type="dcterms:W3CDTF">1996-10-08T23:32:33Z</dcterms:created>
  <dcterms:modified xsi:type="dcterms:W3CDTF">2013-10-08T13:17:55Z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